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bel\OneDrive\Documentos\MRR\MRR\Proyectos\pedro\"/>
    </mc:Choice>
  </mc:AlternateContent>
  <xr:revisionPtr revIDLastSave="0" documentId="8_{38E5A91C-4402-432D-8FB1-BA4049AD252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lujo de Efectiv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36" i="1" s="1"/>
  <c r="B30" i="1"/>
  <c r="B35" i="1"/>
  <c r="C30" i="1"/>
  <c r="C35" i="1" s="1"/>
  <c r="D30" i="1"/>
  <c r="D35" i="1"/>
  <c r="E30" i="1"/>
  <c r="E35" i="1"/>
  <c r="F29" i="1"/>
  <c r="F30" i="1"/>
  <c r="F35" i="1"/>
  <c r="G30" i="1"/>
  <c r="G35" i="1" s="1"/>
  <c r="H29" i="1"/>
  <c r="J29" i="1" s="1"/>
  <c r="H30" i="1"/>
  <c r="I30" i="1"/>
  <c r="I35" i="1" s="1"/>
  <c r="J30" i="1"/>
  <c r="K30" i="1"/>
  <c r="K35" i="1"/>
  <c r="M35" i="1"/>
  <c r="J35" i="1" l="1"/>
  <c r="L29" i="1"/>
  <c r="L35" i="1" s="1"/>
  <c r="B37" i="1"/>
  <c r="B39" i="1" s="1"/>
  <c r="C7" i="1" s="1"/>
  <c r="C13" i="1" s="1"/>
  <c r="C36" i="1" s="1"/>
  <c r="H35" i="1"/>
  <c r="C37" i="1" l="1"/>
  <c r="C39" i="1"/>
  <c r="D7" i="1" s="1"/>
  <c r="D13" i="1" s="1"/>
  <c r="D36" i="1" s="1"/>
  <c r="D37" i="1" l="1"/>
  <c r="D39" i="1"/>
  <c r="E7" i="1" s="1"/>
  <c r="E13" i="1" s="1"/>
  <c r="E36" i="1" s="1"/>
  <c r="E37" i="1" l="1"/>
  <c r="E39" i="1"/>
  <c r="F7" i="1" s="1"/>
  <c r="F13" i="1" s="1"/>
  <c r="F36" i="1" s="1"/>
  <c r="F37" i="1" l="1"/>
  <c r="F39" i="1"/>
  <c r="G7" i="1" s="1"/>
  <c r="G13" i="1" s="1"/>
  <c r="G36" i="1" s="1"/>
  <c r="G37" i="1" l="1"/>
  <c r="G39" i="1" s="1"/>
  <c r="H7" i="1" s="1"/>
  <c r="H13" i="1" s="1"/>
  <c r="H36" i="1" s="1"/>
  <c r="H37" i="1" l="1"/>
  <c r="H39" i="1" s="1"/>
  <c r="I7" i="1" s="1"/>
  <c r="I13" i="1" s="1"/>
  <c r="I36" i="1" s="1"/>
  <c r="I37" i="1" l="1"/>
  <c r="I39" i="1"/>
  <c r="J7" i="1" s="1"/>
  <c r="J13" i="1" s="1"/>
  <c r="J36" i="1" s="1"/>
  <c r="J37" i="1" l="1"/>
  <c r="J39" i="1" s="1"/>
  <c r="K7" i="1" s="1"/>
  <c r="K13" i="1" s="1"/>
  <c r="K36" i="1" s="1"/>
  <c r="K37" i="1" l="1"/>
  <c r="K39" i="1"/>
  <c r="L7" i="1" s="1"/>
  <c r="L13" i="1" s="1"/>
  <c r="L36" i="1" s="1"/>
  <c r="L37" i="1" l="1"/>
  <c r="L39" i="1"/>
  <c r="M7" i="1" s="1"/>
  <c r="M13" i="1" s="1"/>
  <c r="M36" i="1" s="1"/>
  <c r="M37" i="1" l="1"/>
  <c r="M39" i="1" s="1"/>
</calcChain>
</file>

<file path=xl/sharedStrings.xml><?xml version="1.0" encoding="utf-8"?>
<sst xmlns="http://schemas.openxmlformats.org/spreadsheetml/2006/main" count="47" uniqueCount="47">
  <si>
    <t>Gas</t>
  </si>
  <si>
    <t>Octubre</t>
  </si>
  <si>
    <t>Luz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</si>
  <si>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</si>
  <si>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</si>
  <si>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</si>
  <si>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</si>
  <si>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</si>
  <si>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</si>
  <si>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</si>
  <si>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</si>
  <si>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</si>
  <si>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</si>
  <si>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</si>
  <si>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Ingresos</t>
  </si>
  <si>
    <t>Mantenimiento auto</t>
  </si>
  <si>
    <t>Seguro de gastos médicos</t>
  </si>
  <si>
    <t>Concepto</t>
  </si>
  <si>
    <t>Gasolina y/o transporte</t>
  </si>
  <si>
    <t>Seguro de Auto</t>
  </si>
  <si>
    <t xml:space="preserve">Suma </t>
  </si>
  <si>
    <t>Agua</t>
  </si>
  <si>
    <t xml:space="preserve">Saldo Mes anterior </t>
  </si>
  <si>
    <t>Ingreso 1</t>
  </si>
  <si>
    <t>Ingreso 2</t>
  </si>
  <si>
    <t>Pensión</t>
  </si>
  <si>
    <t xml:space="preserve">Gastos </t>
  </si>
  <si>
    <t>Total gastos</t>
  </si>
  <si>
    <t>Otros</t>
  </si>
  <si>
    <t>Saldo de Mes</t>
  </si>
  <si>
    <t>Saldo Neto del Mes</t>
  </si>
  <si>
    <t xml:space="preserve">Ahorro Acumulado </t>
  </si>
  <si>
    <t>Otros ingresos</t>
  </si>
  <si>
    <t>Teléfono celulares</t>
  </si>
  <si>
    <t>Servicios de teléfono,  internet y  t.v.</t>
  </si>
  <si>
    <t xml:space="preserve">Tarjeta Crédito </t>
  </si>
  <si>
    <t>Menos Ahorro  10%</t>
  </si>
  <si>
    <t xml:space="preserve">Presupuesto de Ingresos y Gastos </t>
  </si>
  <si>
    <t>Sueldos</t>
  </si>
  <si>
    <t>Aportaciones socios</t>
  </si>
  <si>
    <t xml:space="preserve">Pago de servicio </t>
  </si>
  <si>
    <t>Renta</t>
  </si>
  <si>
    <t>Mantenimiento</t>
  </si>
  <si>
    <t>Seguros especializados</t>
  </si>
  <si>
    <t xml:space="preserve">Bonos </t>
  </si>
  <si>
    <t>Capacitación</t>
  </si>
  <si>
    <t>Uniformes empresariales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</si>
</sst>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scheme val="minor"/>
    </font>
    <font>
      <b/>
      <i/>
      <sz val="14"/>
      <color theme="0"/>
      <name val="Calibri"/>
      <scheme val="minor"/>
    </font>
    <font>
      <sz val="10"/>
      <color theme="0"/>
      <name val="Calibri"/>
      <scheme val="minor"/>
    </font>
    <font>
      <sz val="11"/>
      <color theme="0"/>
      <name val="Calibri"/>
      <scheme val="minor"/>
    </font>
    <font>
      <b/>
      <i/>
      <sz val="11"/>
      <color theme="0"/>
      <name val="Calibri"/>
      <scheme val="minor"/>
    </font>
    <font>
      <i/>
      <sz val="11"/>
      <color theme="0"/>
      <name val="Calibri"/>
      <scheme val="minor"/>
    </font>
    <font>
      <b/>
      <sz val="2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2F6262"/>
        <bgColor indexed="64"/>
      </patternFill>
    </fill>
    <fill>
      <patternFill patternType="solid">
        <fgColor rgb="FFAFD7C7"/>
        <bgColor indexed="64"/>
      </patternFill>
    </fill>
    <fill>
      <patternFill patternType="solid">
        <fgColor rgb="FF78A88F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4" fontId="4" fillId="0" borderId="0" xfId="0" applyNumberFormat="1" applyFont="1"/>
    <xf numFmtId="164" fontId="4" fillId="0" borderId="0" xfId="1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1" applyNumberFormat="1" applyFont="1"/>
    <xf numFmtId="0" fontId="7" fillId="0" borderId="0" xfId="0" applyFont="1"/>
    <xf numFmtId="164" fontId="7" fillId="0" borderId="0" xfId="1" applyNumberFormat="1" applyFont="1"/>
    <xf numFmtId="0" fontId="7" fillId="0" borderId="0" xfId="0" applyFont="1" applyAlignment="1">
      <alignment horizontal="left" wrapText="1"/>
    </xf>
    <xf numFmtId="0" fontId="0" fillId="0" borderId="0" xfId="0" applyFont="1"/>
    <xf numFmtId="164" fontId="7" fillId="0" borderId="0" xfId="1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2" fillId="3" borderId="0" xfId="16" applyFont="1" applyFill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14" fillId="3" borderId="0" xfId="0" applyFont="1" applyFill="1"/>
    <xf numFmtId="164" fontId="18" fillId="3" borderId="0" xfId="1" applyNumberFormat="1" applyFont="1" applyFill="1"/>
    <xf numFmtId="164" fontId="17" fillId="3" borderId="0" xfId="1" applyNumberFormat="1" applyFont="1" applyFill="1"/>
    <xf numFmtId="164" fontId="13" fillId="3" borderId="0" xfId="1" applyNumberFormat="1" applyFont="1" applyFill="1"/>
    <xf numFmtId="0" fontId="15" fillId="6" borderId="0" xfId="0" applyFont="1" applyFill="1"/>
    <xf numFmtId="164" fontId="15" fillId="6" borderId="0" xfId="1" applyNumberFormat="1" applyFont="1" applyFill="1"/>
    <xf numFmtId="164" fontId="8" fillId="0" borderId="0" xfId="1" applyNumberFormat="1" applyFont="1"/>
    <xf numFmtId="0" fontId="0" fillId="4" borderId="0" xfId="0" applyFont="1" applyFill="1" applyAlignment="1">
      <alignment wrapText="1"/>
    </xf>
    <xf numFmtId="164" fontId="0" fillId="4" borderId="0" xfId="1" applyNumberFormat="1" applyFont="1" applyFill="1"/>
    <xf numFmtId="0" fontId="0" fillId="5" borderId="0" xfId="0" applyFont="1" applyFill="1"/>
    <xf numFmtId="164" fontId="0" fillId="5" borderId="0" xfId="1" applyNumberFormat="1" applyFont="1" applyFill="1"/>
    <xf numFmtId="0" fontId="16" fillId="6" borderId="0" xfId="0" applyFont="1" applyFill="1"/>
    <xf numFmtId="164" fontId="16" fillId="6" borderId="0" xfId="1" applyNumberFormat="1" applyFont="1" applyFill="1"/>
    <xf numFmtId="0" fontId="16" fillId="0" borderId="0" xfId="0" applyFont="1"/>
    <xf numFmtId="0" fontId="19" fillId="0" borderId="0" xfId="0" applyFont="1" applyAlignment="1">
      <alignment vertical="center"/>
    </xf>
  </cellXfs>
  <cellStyles count="19">
    <cellStyle name="20% - Énfasis3" xfId="16" builtinId="38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7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8" builtinId="9" hidden="1"/>
    <cellStyle name="Moneda" xfId="1" builtinId="4"/>
    <cellStyle name="Normal" xfId="0" builtinId="0"/>
  </cellStyles>
  <dxfs count="21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M41" headerRowCount="0" totalsRowShown="0" headerRowDxfId="20">
  <tableColumns count="13">
    <tableColumn id="1" xr3:uid="{00000000-0010-0000-0000-000001000000}" name="Columna1" headerRowDxfId="19" dataDxfId="18"/>
    <tableColumn id="2" xr3:uid="{00000000-0010-0000-0000-000002000000}" name="Columna2" headerRowDxfId="17" dataDxfId="16"/>
    <tableColumn id="3" xr3:uid="{00000000-0010-0000-0000-000003000000}" name="Columna3" headerRowDxfId="15" dataDxfId="14"/>
    <tableColumn id="4" xr3:uid="{00000000-0010-0000-0000-000004000000}" name="Columna4" headerRowDxfId="13" dataDxfId="12"/>
    <tableColumn id="5" xr3:uid="{00000000-0010-0000-0000-000005000000}" name="Columna5" headerRowDxfId="11" dataDxfId="10"/>
    <tableColumn id="6" xr3:uid="{00000000-0010-0000-0000-000006000000}" name="Columna6" headerRowDxfId="9" dataDxfId="8"/>
    <tableColumn id="7" xr3:uid="{00000000-0010-0000-0000-000007000000}" name="Columna7" headerRowDxfId="7" dataDxfId="6"/>
    <tableColumn id="8" xr3:uid="{00000000-0010-0000-0000-000008000000}" name="Columna8" headerRowDxfId="5"/>
    <tableColumn id="9" xr3:uid="{00000000-0010-0000-0000-000009000000}" name="Columna9" headerRowDxfId="4"/>
    <tableColumn id="10" xr3:uid="{00000000-0010-0000-0000-00000A000000}" name="Columna10" headerRowDxfId="3"/>
    <tableColumn id="11" xr3:uid="{00000000-0010-0000-0000-00000B000000}" name="Columna11" headerRowDxfId="2"/>
    <tableColumn id="12" xr3:uid="{00000000-0010-0000-0000-00000C000000}" name="Columna12" headerRowDxfId="1"/>
    <tableColumn id="13" xr3:uid="{00000000-0010-0000-0000-00000D000000}" name="Columna13" headerRow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showWhiteSpace="0" topLeftCell="A4" zoomScale="130" zoomScaleNormal="130" workbookViewId="0">
      <selection activeCell="A8" sqref="A8"/>
    </sheetView>
  </sheetViews>
  <sheetFormatPr baseColWidth="10" defaultColWidth="10.5703125" defaultRowHeight="12.75" x14ac:dyDescent="0.2"/>
  <cols>
    <col min="1" max="1" width="24.42578125" style="1" customWidth="1"/>
    <col min="2" max="2" width="9.7109375" style="1" customWidth="1"/>
    <col min="3" max="3" width="10.42578125" style="1" customWidth="1"/>
    <col min="4" max="4" width="10.7109375" style="1" customWidth="1"/>
    <col min="5" max="5" width="9.7109375" style="1" customWidth="1"/>
    <col min="6" max="6" width="10.85546875" style="1" customWidth="1"/>
    <col min="7" max="7" width="10.7109375" style="1" customWidth="1"/>
    <col min="8" max="8" width="10.85546875" style="1" customWidth="1"/>
    <col min="9" max="9" width="10.7109375" style="1" customWidth="1"/>
    <col min="10" max="10" width="11.7109375" style="1" bestFit="1" customWidth="1"/>
    <col min="11" max="11" width="9.5703125" style="1" customWidth="1"/>
    <col min="12" max="12" width="11.28515625" style="1" bestFit="1" customWidth="1"/>
    <col min="13" max="13" width="13.140625" style="1" bestFit="1" customWidth="1"/>
    <col min="14" max="16384" width="10.5703125" style="1"/>
  </cols>
  <sheetData>
    <row r="1" spans="1:13" ht="36.6" customHeight="1" x14ac:dyDescent="0.2">
      <c r="D1" s="39" t="s">
        <v>37</v>
      </c>
    </row>
    <row r="2" spans="1:13" ht="8.1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s="21" customFormat="1" ht="32.1" customHeight="1" x14ac:dyDescent="0.25">
      <c r="A3" s="22" t="s">
        <v>17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  <c r="K3" s="22" t="s">
        <v>1</v>
      </c>
      <c r="L3" s="22" t="s">
        <v>3</v>
      </c>
      <c r="M3" s="22" t="s">
        <v>4</v>
      </c>
    </row>
    <row r="4" spans="1:13" ht="5.0999999999999996" customHeight="1" x14ac:dyDescent="0.2">
      <c r="A4" s="11"/>
      <c r="B4" s="10"/>
      <c r="C4" s="10"/>
      <c r="D4" s="10"/>
      <c r="E4" s="10"/>
      <c r="F4" s="10"/>
      <c r="G4" s="10"/>
      <c r="H4" s="2"/>
      <c r="I4" s="2"/>
      <c r="J4" s="2"/>
      <c r="K4" s="2"/>
      <c r="L4" s="2"/>
      <c r="M4" s="2"/>
    </row>
    <row r="5" spans="1:13" ht="18.75" x14ac:dyDescent="0.3">
      <c r="A5" s="23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15" x14ac:dyDescent="0.25">
      <c r="A6" s="18"/>
      <c r="B6" s="17"/>
      <c r="C6" s="17"/>
      <c r="D6" s="17"/>
      <c r="E6" s="17"/>
      <c r="F6" s="17"/>
      <c r="G6" s="17"/>
      <c r="H6" s="2"/>
      <c r="I6" s="2"/>
      <c r="J6" s="2"/>
      <c r="K6" s="2"/>
      <c r="L6" s="2"/>
      <c r="M6" s="3"/>
    </row>
    <row r="7" spans="1:13" x14ac:dyDescent="0.2">
      <c r="A7" s="1" t="s">
        <v>22</v>
      </c>
      <c r="B7" s="5">
        <v>20000</v>
      </c>
      <c r="C7" s="5">
        <f>B39</f>
        <v>19851.09</v>
      </c>
      <c r="D7" s="4">
        <f>C39</f>
        <v>17296.970999999998</v>
      </c>
      <c r="E7" s="4">
        <f t="shared" ref="E7:M7" si="0">D39</f>
        <v>15441.063899999997</v>
      </c>
      <c r="F7" s="4">
        <f t="shared" si="0"/>
        <v>13768.047509999993</v>
      </c>
      <c r="G7" s="4">
        <f t="shared" si="0"/>
        <v>12265.032758999991</v>
      </c>
      <c r="H7" s="4">
        <f t="shared" si="0"/>
        <v>12709.619483099992</v>
      </c>
      <c r="I7" s="4">
        <f t="shared" si="0"/>
        <v>12212.447534789993</v>
      </c>
      <c r="J7" s="4">
        <f t="shared" si="0"/>
        <v>8127.1927813109942</v>
      </c>
      <c r="K7" s="4">
        <f t="shared" si="0"/>
        <v>4488.2635031798945</v>
      </c>
      <c r="L7" s="4">
        <f t="shared" si="0"/>
        <v>6160.5271528619032</v>
      </c>
      <c r="M7" s="4">
        <f t="shared" si="0"/>
        <v>4384.4644375757134</v>
      </c>
    </row>
    <row r="8" spans="1:13" x14ac:dyDescent="0.2">
      <c r="A8" s="1" t="s">
        <v>23</v>
      </c>
      <c r="B8" s="5">
        <v>12500</v>
      </c>
      <c r="C8" s="5">
        <v>12500</v>
      </c>
      <c r="D8" s="5">
        <v>12500</v>
      </c>
      <c r="E8" s="5">
        <v>12500</v>
      </c>
      <c r="F8" s="5">
        <v>12500</v>
      </c>
      <c r="G8" s="5">
        <v>12500</v>
      </c>
      <c r="H8" s="5">
        <v>12500</v>
      </c>
      <c r="I8" s="5">
        <v>12500</v>
      </c>
      <c r="J8" s="5">
        <v>12500</v>
      </c>
      <c r="K8" s="5">
        <v>12500</v>
      </c>
      <c r="L8" s="5">
        <v>12500</v>
      </c>
      <c r="M8" s="5">
        <v>12500</v>
      </c>
    </row>
    <row r="9" spans="1:13" x14ac:dyDescent="0.2">
      <c r="A9" s="1" t="s">
        <v>24</v>
      </c>
      <c r="B9" s="5">
        <v>5000</v>
      </c>
      <c r="C9" s="5">
        <v>5000</v>
      </c>
      <c r="D9" s="5">
        <v>5000</v>
      </c>
      <c r="E9" s="5">
        <v>5000</v>
      </c>
      <c r="F9" s="5">
        <v>5000</v>
      </c>
      <c r="G9" s="5">
        <v>5000</v>
      </c>
      <c r="H9" s="5">
        <v>5000</v>
      </c>
      <c r="I9" s="5">
        <v>5000</v>
      </c>
      <c r="J9" s="5">
        <v>5000</v>
      </c>
      <c r="K9" s="5">
        <v>5000</v>
      </c>
      <c r="L9" s="5">
        <v>5000</v>
      </c>
      <c r="M9" s="5">
        <v>5000</v>
      </c>
    </row>
    <row r="10" spans="1:13" x14ac:dyDescent="0.2">
      <c r="A10" s="1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">
      <c r="A11" s="1" t="s">
        <v>39</v>
      </c>
      <c r="B11" s="5">
        <v>2500</v>
      </c>
      <c r="C11" s="5">
        <v>2500</v>
      </c>
      <c r="D11" s="5">
        <v>2500</v>
      </c>
      <c r="E11" s="5">
        <v>2500</v>
      </c>
      <c r="F11" s="5">
        <v>2500</v>
      </c>
      <c r="G11" s="5">
        <v>2500</v>
      </c>
      <c r="H11" s="5">
        <v>2500</v>
      </c>
      <c r="I11" s="5">
        <v>2500</v>
      </c>
      <c r="J11" s="5">
        <v>2500</v>
      </c>
      <c r="K11" s="5">
        <v>2500</v>
      </c>
      <c r="L11" s="5">
        <v>2500</v>
      </c>
      <c r="M11" s="5">
        <v>2500</v>
      </c>
    </row>
    <row r="12" spans="1:13" ht="14.1" customHeight="1" x14ac:dyDescent="0.2">
      <c r="A12" s="1" t="s">
        <v>32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20000</v>
      </c>
    </row>
    <row r="13" spans="1:13" ht="15" x14ac:dyDescent="0.25">
      <c r="A13" s="20" t="s">
        <v>20</v>
      </c>
      <c r="B13" s="31">
        <f>SUM(B7:B12)</f>
        <v>40000</v>
      </c>
      <c r="C13" s="31">
        <f t="shared" ref="C13:M13" si="1">SUM(C7:C12)</f>
        <v>39851.089999999997</v>
      </c>
      <c r="D13" s="31">
        <f t="shared" si="1"/>
        <v>37296.970999999998</v>
      </c>
      <c r="E13" s="31">
        <f t="shared" si="1"/>
        <v>35441.063899999994</v>
      </c>
      <c r="F13" s="31">
        <f t="shared" si="1"/>
        <v>33768.047509999989</v>
      </c>
      <c r="G13" s="31">
        <f t="shared" si="1"/>
        <v>32265.032758999991</v>
      </c>
      <c r="H13" s="31">
        <f t="shared" si="1"/>
        <v>32709.619483099992</v>
      </c>
      <c r="I13" s="31">
        <f t="shared" si="1"/>
        <v>32212.447534789993</v>
      </c>
      <c r="J13" s="31">
        <f t="shared" si="1"/>
        <v>28127.192781310994</v>
      </c>
      <c r="K13" s="31">
        <f t="shared" si="1"/>
        <v>24488.263503179893</v>
      </c>
      <c r="L13" s="31">
        <f t="shared" si="1"/>
        <v>26160.527152861905</v>
      </c>
      <c r="M13" s="31">
        <f t="shared" si="1"/>
        <v>44384.464437575713</v>
      </c>
    </row>
    <row r="14" spans="1:13" s="20" customFormat="1" ht="15" x14ac:dyDescent="0.25">
      <c r="A14" s="13"/>
      <c r="B14" s="14"/>
      <c r="C14" s="14"/>
      <c r="D14" s="14"/>
      <c r="E14" s="14"/>
      <c r="F14" s="14"/>
      <c r="G14" s="14"/>
      <c r="H14" s="5"/>
      <c r="I14" s="5"/>
      <c r="J14" s="5"/>
      <c r="K14" s="5"/>
      <c r="L14" s="5"/>
      <c r="M14" s="5"/>
    </row>
    <row r="15" spans="1:13" ht="18.95" customHeight="1" x14ac:dyDescent="0.3">
      <c r="A15" s="25" t="s">
        <v>26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x14ac:dyDescent="0.2">
      <c r="A16" s="1" t="s">
        <v>38</v>
      </c>
      <c r="B16" s="5">
        <v>3000</v>
      </c>
      <c r="C16" s="5">
        <v>3000</v>
      </c>
      <c r="D16" s="5">
        <v>3000</v>
      </c>
      <c r="E16" s="5">
        <v>3000</v>
      </c>
      <c r="F16" s="5">
        <v>3000</v>
      </c>
      <c r="G16" s="5">
        <v>3000</v>
      </c>
      <c r="H16" s="5">
        <v>3000</v>
      </c>
      <c r="I16" s="5">
        <v>3000</v>
      </c>
      <c r="J16" s="5">
        <v>3000</v>
      </c>
      <c r="K16" s="5">
        <v>3000</v>
      </c>
      <c r="L16" s="5">
        <v>3000</v>
      </c>
      <c r="M16" s="5">
        <v>3000</v>
      </c>
    </row>
    <row r="17" spans="1:13" x14ac:dyDescent="0.2">
      <c r="A17" s="1" t="s">
        <v>0</v>
      </c>
      <c r="B17" s="5"/>
      <c r="C17" s="5">
        <v>500</v>
      </c>
      <c r="D17" s="5"/>
      <c r="E17" s="5">
        <v>500</v>
      </c>
      <c r="F17" s="5"/>
      <c r="G17" s="5">
        <v>500</v>
      </c>
      <c r="H17" s="5"/>
      <c r="I17" s="5">
        <v>500</v>
      </c>
      <c r="J17" s="5"/>
      <c r="K17" s="5"/>
      <c r="L17" s="5">
        <v>500</v>
      </c>
      <c r="M17" s="5">
        <v>500</v>
      </c>
    </row>
    <row r="18" spans="1:13" x14ac:dyDescent="0.2">
      <c r="A18" s="1" t="s">
        <v>2</v>
      </c>
      <c r="B18" s="5">
        <v>350</v>
      </c>
      <c r="C18" s="5"/>
      <c r="D18" s="5">
        <v>350</v>
      </c>
      <c r="E18" s="5"/>
      <c r="F18" s="5">
        <v>350</v>
      </c>
      <c r="G18" s="5"/>
      <c r="H18" s="5">
        <v>350</v>
      </c>
      <c r="I18" s="5"/>
      <c r="J18" s="5">
        <v>350</v>
      </c>
      <c r="K18" s="5"/>
      <c r="L18" s="5">
        <v>350</v>
      </c>
      <c r="M18" s="5"/>
    </row>
    <row r="19" spans="1:13" x14ac:dyDescent="0.2">
      <c r="A19" s="1" t="s">
        <v>21</v>
      </c>
      <c r="B19" s="5"/>
      <c r="C19" s="5"/>
      <c r="D19" s="5">
        <v>50</v>
      </c>
      <c r="E19" s="5">
        <v>50</v>
      </c>
      <c r="F19" s="5">
        <v>50</v>
      </c>
      <c r="G19" s="5">
        <v>50</v>
      </c>
      <c r="H19" s="5">
        <v>50</v>
      </c>
      <c r="I19" s="5">
        <v>50</v>
      </c>
      <c r="J19" s="5">
        <v>50</v>
      </c>
      <c r="K19" s="5">
        <v>50</v>
      </c>
      <c r="L19" s="5">
        <v>50</v>
      </c>
      <c r="M19" s="5">
        <v>50</v>
      </c>
    </row>
    <row r="20" spans="1:13" x14ac:dyDescent="0.2">
      <c r="A20" s="1" t="s">
        <v>41</v>
      </c>
      <c r="B20" s="5">
        <v>3500</v>
      </c>
      <c r="C20" s="5">
        <v>3500</v>
      </c>
      <c r="D20" s="5">
        <v>3500</v>
      </c>
      <c r="E20" s="5">
        <v>3500</v>
      </c>
      <c r="F20" s="5">
        <v>3500</v>
      </c>
      <c r="G20" s="5">
        <v>3500</v>
      </c>
      <c r="H20" s="5"/>
      <c r="I20" s="5">
        <v>3500</v>
      </c>
      <c r="J20" s="5">
        <v>3500</v>
      </c>
      <c r="K20" s="5">
        <v>3500</v>
      </c>
      <c r="L20" s="5">
        <v>3500</v>
      </c>
      <c r="M20" s="5">
        <v>3500</v>
      </c>
    </row>
    <row r="21" spans="1:13" x14ac:dyDescent="0.2">
      <c r="A21" s="1" t="s">
        <v>46</v>
      </c>
      <c r="B21" s="14"/>
      <c r="C21" s="14"/>
      <c r="D21" s="14"/>
      <c r="E21" s="14"/>
      <c r="F21" s="14"/>
      <c r="G21" s="14"/>
      <c r="H21" s="14">
        <v>2500</v>
      </c>
      <c r="I21" s="14">
        <v>2500</v>
      </c>
      <c r="J21" s="14"/>
      <c r="K21" s="5"/>
      <c r="L21" s="5"/>
      <c r="M21" s="5"/>
    </row>
    <row r="22" spans="1:13" x14ac:dyDescent="0.2">
      <c r="A22" s="6" t="s">
        <v>16</v>
      </c>
      <c r="B22" s="5">
        <v>2173.9</v>
      </c>
      <c r="C22" s="5">
        <v>2173.9</v>
      </c>
      <c r="D22" s="5">
        <v>2173.9</v>
      </c>
      <c r="E22" s="5">
        <v>2173.9</v>
      </c>
      <c r="F22" s="5">
        <v>2173.9</v>
      </c>
      <c r="G22" s="5">
        <v>2173.9</v>
      </c>
      <c r="H22" s="5">
        <v>2173.9</v>
      </c>
      <c r="I22" s="5">
        <v>2173.9</v>
      </c>
      <c r="J22" s="5">
        <v>2173.9</v>
      </c>
      <c r="K22" s="5">
        <v>2173.9</v>
      </c>
      <c r="L22" s="5">
        <v>2173.9</v>
      </c>
      <c r="M22" s="5">
        <v>2173.9</v>
      </c>
    </row>
    <row r="23" spans="1:13" ht="15.75" customHeight="1" x14ac:dyDescent="0.2">
      <c r="A23" s="15" t="s">
        <v>19</v>
      </c>
      <c r="B23" s="14"/>
      <c r="C23" s="14">
        <v>2539</v>
      </c>
      <c r="D23" s="14"/>
      <c r="E23" s="14"/>
      <c r="F23" s="14"/>
      <c r="G23" s="14"/>
      <c r="H23" s="5"/>
      <c r="I23" s="5">
        <v>2539</v>
      </c>
      <c r="J23" s="5"/>
      <c r="K23" s="5"/>
      <c r="L23" s="5"/>
      <c r="M23" s="5"/>
    </row>
    <row r="24" spans="1:13" ht="15.75" customHeight="1" x14ac:dyDescent="0.2">
      <c r="A24" s="1" t="s">
        <v>18</v>
      </c>
      <c r="B24" s="5">
        <v>2000</v>
      </c>
      <c r="C24" s="5">
        <v>2000</v>
      </c>
      <c r="D24" s="5">
        <v>2000</v>
      </c>
      <c r="E24" s="5">
        <v>2000</v>
      </c>
      <c r="F24" s="5">
        <v>2000</v>
      </c>
      <c r="G24" s="5">
        <v>2000</v>
      </c>
      <c r="H24" s="5">
        <v>2000</v>
      </c>
      <c r="I24" s="5">
        <v>2000</v>
      </c>
      <c r="J24" s="5">
        <v>2000</v>
      </c>
      <c r="K24" s="5">
        <v>2000</v>
      </c>
      <c r="L24" s="5">
        <v>2000</v>
      </c>
      <c r="M24" s="5">
        <v>2000</v>
      </c>
    </row>
    <row r="25" spans="1:13" ht="13.5" customHeight="1" x14ac:dyDescent="0.2">
      <c r="A25" s="1" t="s">
        <v>33</v>
      </c>
      <c r="B25" s="5">
        <v>1200</v>
      </c>
      <c r="C25" s="5">
        <v>1200</v>
      </c>
      <c r="D25" s="5">
        <v>1200</v>
      </c>
      <c r="E25" s="5">
        <v>1200</v>
      </c>
      <c r="F25" s="5">
        <v>1200</v>
      </c>
      <c r="G25" s="5">
        <v>1200</v>
      </c>
      <c r="H25" s="5">
        <v>1200</v>
      </c>
      <c r="I25" s="5">
        <v>1200</v>
      </c>
      <c r="J25" s="5">
        <v>1200</v>
      </c>
      <c r="K25" s="5">
        <v>1200</v>
      </c>
      <c r="L25" s="5">
        <v>1200</v>
      </c>
      <c r="M25" s="5">
        <v>1200</v>
      </c>
    </row>
    <row r="26" spans="1:13" ht="17.25" customHeight="1" x14ac:dyDescent="0.2">
      <c r="A26" s="8" t="s">
        <v>34</v>
      </c>
      <c r="B26" s="5">
        <v>648</v>
      </c>
      <c r="C26" s="5">
        <v>648</v>
      </c>
      <c r="D26" s="5">
        <v>648</v>
      </c>
      <c r="E26" s="5">
        <v>648</v>
      </c>
      <c r="F26" s="5">
        <v>648</v>
      </c>
      <c r="G26" s="5">
        <v>648</v>
      </c>
      <c r="H26" s="5">
        <v>648</v>
      </c>
      <c r="I26" s="5">
        <v>648</v>
      </c>
      <c r="J26" s="5">
        <v>648</v>
      </c>
      <c r="K26" s="5">
        <v>648</v>
      </c>
      <c r="L26" s="5">
        <v>648</v>
      </c>
      <c r="M26" s="5">
        <v>648</v>
      </c>
    </row>
    <row r="27" spans="1:13" ht="16.5" customHeight="1" x14ac:dyDescent="0.2">
      <c r="A27" s="7" t="s">
        <v>40</v>
      </c>
      <c r="B27" s="5">
        <v>2000</v>
      </c>
      <c r="C27" s="5">
        <v>2000</v>
      </c>
      <c r="D27" s="5">
        <v>2000</v>
      </c>
      <c r="E27" s="5">
        <v>2000</v>
      </c>
      <c r="F27" s="5">
        <v>2000</v>
      </c>
      <c r="G27" s="5">
        <v>2000</v>
      </c>
      <c r="H27" s="5">
        <v>2000</v>
      </c>
      <c r="I27" s="5">
        <v>2000</v>
      </c>
      <c r="J27" s="5">
        <v>2000</v>
      </c>
      <c r="K27" s="5">
        <v>2000</v>
      </c>
      <c r="L27" s="5">
        <v>2000</v>
      </c>
      <c r="M27" s="5">
        <v>2000</v>
      </c>
    </row>
    <row r="28" spans="1:13" ht="16.5" customHeight="1" x14ac:dyDescent="0.2">
      <c r="A28" s="7" t="s">
        <v>42</v>
      </c>
      <c r="B28" s="5">
        <v>320</v>
      </c>
      <c r="C28" s="5">
        <v>320</v>
      </c>
      <c r="D28" s="5">
        <v>320</v>
      </c>
      <c r="E28" s="5">
        <v>320</v>
      </c>
      <c r="F28" s="5">
        <v>320</v>
      </c>
      <c r="G28" s="5">
        <v>320</v>
      </c>
      <c r="H28" s="5">
        <v>320</v>
      </c>
      <c r="I28" s="5">
        <v>320</v>
      </c>
      <c r="J28" s="5">
        <v>320</v>
      </c>
      <c r="K28" s="5">
        <v>320</v>
      </c>
      <c r="L28" s="5">
        <v>320</v>
      </c>
      <c r="M28" s="5">
        <v>320</v>
      </c>
    </row>
    <row r="29" spans="1:13" ht="16.5" customHeight="1" x14ac:dyDescent="0.2">
      <c r="A29" s="1" t="s">
        <v>43</v>
      </c>
      <c r="B29" s="14"/>
      <c r="C29" s="14"/>
      <c r="D29" s="14">
        <v>2147</v>
      </c>
      <c r="E29" s="14"/>
      <c r="F29" s="14">
        <f>Tabla1[[#This Row],[Columna4]]</f>
        <v>2147</v>
      </c>
      <c r="G29" s="14"/>
      <c r="H29" s="5">
        <f>Tabla1[[#This Row],[Columna6]]</f>
        <v>2147</v>
      </c>
      <c r="I29" s="5"/>
      <c r="J29" s="5">
        <f>Tabla1[[#This Row],[Columna8]]</f>
        <v>2147</v>
      </c>
      <c r="K29" s="5"/>
      <c r="L29" s="5">
        <f>Tabla1[[#This Row],[Columna10]]</f>
        <v>2147</v>
      </c>
      <c r="M29" s="5"/>
    </row>
    <row r="30" spans="1:13" ht="16.5" customHeight="1" x14ac:dyDescent="0.2">
      <c r="A30" s="7" t="s">
        <v>35</v>
      </c>
      <c r="B30" s="5">
        <f>12162/9</f>
        <v>1351.3333333333333</v>
      </c>
      <c r="C30" s="5">
        <f>12162/9</f>
        <v>1351.3333333333333</v>
      </c>
      <c r="D30" s="5">
        <f>12162/9</f>
        <v>1351.3333333333333</v>
      </c>
      <c r="E30" s="5">
        <f t="shared" ref="E30:K30" si="2">12162/9</f>
        <v>1351.3333333333333</v>
      </c>
      <c r="F30" s="5">
        <f t="shared" si="2"/>
        <v>1351.3333333333333</v>
      </c>
      <c r="G30" s="5">
        <f t="shared" si="2"/>
        <v>1351.3333333333333</v>
      </c>
      <c r="H30" s="5">
        <f t="shared" si="2"/>
        <v>1351.3333333333333</v>
      </c>
      <c r="I30" s="5">
        <f t="shared" si="2"/>
        <v>1351.3333333333333</v>
      </c>
      <c r="J30" s="5">
        <f t="shared" si="2"/>
        <v>1351.3333333333333</v>
      </c>
      <c r="K30" s="5">
        <f t="shared" si="2"/>
        <v>1351.3333333333333</v>
      </c>
      <c r="M30" s="5">
        <v>0</v>
      </c>
    </row>
    <row r="31" spans="1:13" ht="15" customHeight="1" x14ac:dyDescent="0.2">
      <c r="A31" s="7" t="s">
        <v>15</v>
      </c>
      <c r="B31" s="5"/>
      <c r="C31" s="5"/>
      <c r="D31" s="5"/>
      <c r="E31" s="5">
        <v>2000</v>
      </c>
      <c r="F31" s="14"/>
      <c r="G31" s="5"/>
      <c r="H31" s="5"/>
      <c r="I31" s="5"/>
      <c r="J31" s="5">
        <v>3000</v>
      </c>
      <c r="K31" s="5"/>
      <c r="L31" s="5">
        <v>2000</v>
      </c>
      <c r="M31" s="5"/>
    </row>
    <row r="32" spans="1:13" x14ac:dyDescent="0.2">
      <c r="A32" s="7" t="s">
        <v>44</v>
      </c>
      <c r="B32" s="5">
        <v>400</v>
      </c>
      <c r="C32" s="5">
        <v>400</v>
      </c>
      <c r="D32" s="5">
        <v>400</v>
      </c>
      <c r="E32" s="5">
        <v>400</v>
      </c>
      <c r="F32" s="5">
        <v>400</v>
      </c>
      <c r="G32" s="5">
        <v>400</v>
      </c>
      <c r="H32" s="5">
        <v>400</v>
      </c>
      <c r="I32" s="5">
        <v>400</v>
      </c>
      <c r="J32" s="5">
        <v>400</v>
      </c>
      <c r="K32" s="5">
        <v>400</v>
      </c>
      <c r="L32" s="5">
        <v>400</v>
      </c>
      <c r="M32" s="5">
        <v>400</v>
      </c>
    </row>
    <row r="33" spans="1:13" x14ac:dyDescent="0.2">
      <c r="A33" s="9" t="s">
        <v>45</v>
      </c>
      <c r="B33" s="5">
        <v>1000</v>
      </c>
      <c r="C33" s="5">
        <v>1000</v>
      </c>
      <c r="D33" s="5">
        <v>1000</v>
      </c>
      <c r="E33" s="5">
        <v>1000</v>
      </c>
      <c r="F33" s="5">
        <v>1000</v>
      </c>
      <c r="G33" s="5">
        <v>1000</v>
      </c>
      <c r="H33" s="5">
        <v>1000</v>
      </c>
      <c r="I33" s="5">
        <v>1000</v>
      </c>
      <c r="J33" s="5">
        <v>1000</v>
      </c>
      <c r="K33" s="5">
        <v>1000</v>
      </c>
      <c r="L33" s="5">
        <v>1000</v>
      </c>
      <c r="M33" s="5">
        <v>1000</v>
      </c>
    </row>
    <row r="34" spans="1:13" x14ac:dyDescent="0.2">
      <c r="A34" s="9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" x14ac:dyDescent="0.25">
      <c r="A35" s="32" t="s">
        <v>27</v>
      </c>
      <c r="B35" s="33">
        <f>SUM(B16:B34)</f>
        <v>17943.233333333334</v>
      </c>
      <c r="C35" s="33">
        <f>SUM(C16:C33)</f>
        <v>20632.233333333334</v>
      </c>
      <c r="D35" s="33">
        <f t="shared" ref="D35:M35" si="3">SUM(D16:D33)</f>
        <v>20140.233333333334</v>
      </c>
      <c r="E35" s="33">
        <f t="shared" si="3"/>
        <v>20143.233333333334</v>
      </c>
      <c r="F35" s="33">
        <f t="shared" si="3"/>
        <v>20140.233333333334</v>
      </c>
      <c r="G35" s="33">
        <f t="shared" si="3"/>
        <v>18143.233333333334</v>
      </c>
      <c r="H35" s="33">
        <f t="shared" si="3"/>
        <v>19140.233333333334</v>
      </c>
      <c r="I35" s="33">
        <f t="shared" si="3"/>
        <v>23182.233333333334</v>
      </c>
      <c r="J35" s="33">
        <f t="shared" si="3"/>
        <v>23140.233333333334</v>
      </c>
      <c r="K35" s="33">
        <f t="shared" si="3"/>
        <v>17643.233333333334</v>
      </c>
      <c r="L35" s="33">
        <f t="shared" si="3"/>
        <v>21288.9</v>
      </c>
      <c r="M35" s="33">
        <f t="shared" si="3"/>
        <v>16791.900000000001</v>
      </c>
    </row>
    <row r="36" spans="1:13" s="16" customFormat="1" ht="15" x14ac:dyDescent="0.25">
      <c r="A36" s="34" t="s">
        <v>29</v>
      </c>
      <c r="B36" s="35">
        <f>B13-B35</f>
        <v>22056.766666666666</v>
      </c>
      <c r="C36" s="35">
        <f t="shared" ref="C36:M36" si="4">C13-C35</f>
        <v>19218.856666666663</v>
      </c>
      <c r="D36" s="35">
        <f t="shared" si="4"/>
        <v>17156.737666666664</v>
      </c>
      <c r="E36" s="35">
        <f t="shared" si="4"/>
        <v>15297.83056666666</v>
      </c>
      <c r="F36" s="35">
        <f t="shared" si="4"/>
        <v>13627.814176666656</v>
      </c>
      <c r="G36" s="35">
        <f t="shared" si="4"/>
        <v>14121.799425666657</v>
      </c>
      <c r="H36" s="35">
        <f t="shared" si="4"/>
        <v>13569.386149766658</v>
      </c>
      <c r="I36" s="35">
        <f t="shared" si="4"/>
        <v>9030.2142014566598</v>
      </c>
      <c r="J36" s="35">
        <f t="shared" si="4"/>
        <v>4986.9594479776606</v>
      </c>
      <c r="K36" s="35">
        <f t="shared" si="4"/>
        <v>6845.0301698465591</v>
      </c>
      <c r="L36" s="35">
        <f t="shared" si="4"/>
        <v>4871.6271528619036</v>
      </c>
      <c r="M36" s="35">
        <f t="shared" si="4"/>
        <v>27592.564437575711</v>
      </c>
    </row>
    <row r="37" spans="1:13" s="16" customFormat="1" ht="15" x14ac:dyDescent="0.25">
      <c r="A37" s="36" t="s">
        <v>36</v>
      </c>
      <c r="B37" s="37">
        <f>B36*0.1</f>
        <v>2205.6766666666667</v>
      </c>
      <c r="C37" s="37">
        <f t="shared" ref="C37:M37" si="5">C36*0.1</f>
        <v>1921.8856666666663</v>
      </c>
      <c r="D37" s="37">
        <f t="shared" si="5"/>
        <v>1715.6737666666666</v>
      </c>
      <c r="E37" s="37">
        <f t="shared" si="5"/>
        <v>1529.7830566666662</v>
      </c>
      <c r="F37" s="37">
        <f t="shared" si="5"/>
        <v>1362.7814176666657</v>
      </c>
      <c r="G37" s="37">
        <f t="shared" si="5"/>
        <v>1412.1799425666659</v>
      </c>
      <c r="H37" s="37">
        <f t="shared" si="5"/>
        <v>1356.938614976666</v>
      </c>
      <c r="I37" s="37">
        <f t="shared" si="5"/>
        <v>903.02142014566607</v>
      </c>
      <c r="J37" s="37">
        <f t="shared" si="5"/>
        <v>498.69594479776606</v>
      </c>
      <c r="K37" s="37">
        <f t="shared" si="5"/>
        <v>684.50301698465591</v>
      </c>
      <c r="L37" s="37">
        <f t="shared" si="5"/>
        <v>487.16271528619041</v>
      </c>
      <c r="M37" s="37">
        <f t="shared" si="5"/>
        <v>2759.2564437575711</v>
      </c>
    </row>
    <row r="38" spans="1:13" s="16" customFormat="1" ht="15" x14ac:dyDescent="0.25">
      <c r="A38" s="29" t="s">
        <v>31</v>
      </c>
      <c r="B38" s="30"/>
      <c r="C38" s="30"/>
      <c r="D38" s="30"/>
      <c r="E38" s="30"/>
      <c r="F38" s="30"/>
      <c r="G38" s="30"/>
      <c r="H38" s="37"/>
      <c r="I38" s="37"/>
      <c r="J38" s="37"/>
      <c r="K38" s="37"/>
      <c r="L38" s="37"/>
      <c r="M38" s="37"/>
    </row>
    <row r="39" spans="1:13" s="38" customFormat="1" ht="15" x14ac:dyDescent="0.25">
      <c r="A39" s="26" t="s">
        <v>30</v>
      </c>
      <c r="B39" s="26">
        <f>B36-B37</f>
        <v>19851.09</v>
      </c>
      <c r="C39" s="26">
        <f t="shared" ref="C39:M39" si="6">C36-C37</f>
        <v>17296.970999999998</v>
      </c>
      <c r="D39" s="26">
        <f t="shared" si="6"/>
        <v>15441.063899999997</v>
      </c>
      <c r="E39" s="26">
        <f t="shared" si="6"/>
        <v>13768.047509999993</v>
      </c>
      <c r="F39" s="26">
        <f t="shared" si="6"/>
        <v>12265.032758999991</v>
      </c>
      <c r="G39" s="26">
        <f t="shared" si="6"/>
        <v>12709.619483099992</v>
      </c>
      <c r="H39" s="26">
        <f t="shared" si="6"/>
        <v>12212.447534789993</v>
      </c>
      <c r="I39" s="26">
        <f t="shared" si="6"/>
        <v>8127.1927813109942</v>
      </c>
      <c r="J39" s="26">
        <f t="shared" si="6"/>
        <v>4488.2635031798945</v>
      </c>
      <c r="K39" s="26">
        <f t="shared" si="6"/>
        <v>6160.5271528619032</v>
      </c>
      <c r="L39" s="26">
        <f t="shared" si="6"/>
        <v>4384.4644375757134</v>
      </c>
      <c r="M39" s="26">
        <f t="shared" si="6"/>
        <v>24833.30799381814</v>
      </c>
    </row>
    <row r="40" spans="1:13" ht="1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" x14ac:dyDescent="0.25">
      <c r="B41" s="5"/>
      <c r="C41" s="5"/>
      <c r="D41" s="5"/>
      <c r="E41" s="5"/>
      <c r="F41" s="5"/>
      <c r="G41" s="5"/>
      <c r="H41" s="12"/>
      <c r="I41" s="12"/>
      <c r="J41" s="12"/>
      <c r="K41" s="12"/>
      <c r="L41" s="12"/>
      <c r="M41" s="12"/>
    </row>
    <row r="44" spans="1:13" s="19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6" spans="1:13" s="19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B47" s="4"/>
      <c r="C47" s="4"/>
      <c r="D47" s="4"/>
      <c r="E47" s="4"/>
      <c r="F47" s="4"/>
      <c r="G47" s="4"/>
      <c r="H47" s="4"/>
    </row>
  </sheetData>
  <phoneticPr fontId="9" type="noConversion"/>
  <pageMargins left="0.25" right="0.25" top="0.75" bottom="0.75" header="0.3" footer="0.3"/>
  <pageSetup paperSize="3" orientation="landscape" verticalDpi="0" r:id="rId1"/>
  <tableParts count="1">
    <tablePart r:id="rId2"/>
  </tablePart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PAZ HERRERA</dc:creator>
  <cp:lastModifiedBy>Mad</cp:lastModifiedBy>
  <dcterms:created xsi:type="dcterms:W3CDTF">2012-10-02T16:06:16Z</dcterms:created>
  <dcterms:modified xsi:type="dcterms:W3CDTF">2020-04-03T20:47:17Z</dcterms:modified>
</cp:coreProperties>
</file>